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<sst xmlns="http://schemas.openxmlformats.org/spreadsheetml/2006/main" count="251" uniqueCount="98">
  <si>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</si>
  <si>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</si>
  <si>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</si>
  <si>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</si>
  <si>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</si>
  <si>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</si>
  <si>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</si>
  <si>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</si>
  <si>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</si>
  <si>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</si>
  <si>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</si>
  <si>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</si>
  <si>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</si>
  <si>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</si>
  <si>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Котлостроительная</t>
  </si>
  <si>
    <t>01.01.2013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</si>
  <si>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</si>
  <si>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</si>
  <si>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</si>
  <si>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</si>
  <si>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</si>
  <si>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</si>
  <si>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</si>
  <si>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</si>
  <si>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</si>
  <si>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</si>
  <si>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</si>
  <si>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</si>
  <si>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</si>
  <si>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</si>
  <si>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</si>
  <si>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</si>
  <si>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</si>
  <si>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</si>
  <si>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</si>
  <si>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</si>
  <si>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</si>
  <si>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</si>
  <si>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</si>
  <si>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</si>
  <si>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</si>
  <si>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</si>
  <si>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</si>
  <si>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</si>
  <si>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</si>
  <si>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</si>
  <si>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люминесцентных ламп</t>
  </si>
  <si>
    <t>Котлостроительная 7</t>
  </si>
  <si>
    <t>Подъезд №3, №4</t>
  </si>
  <si>
    <t>ИТОГО</t>
  </si>
  <si>
    <t>Июль 2015 г.</t>
  </si>
  <si>
    <t>Ремонт кровли</t>
  </si>
  <si>
    <t>Ремонт штукатурки балконов и парапета</t>
  </si>
  <si>
    <t>кв. 41,38,40,32,33,21</t>
  </si>
  <si>
    <t>Август 2015 г.</t>
  </si>
  <si>
    <t>Подготовка к опрессовке внутренней системы ЦО: смена шарового крана ф  15,20,32 мм</t>
  </si>
  <si>
    <t>чердак</t>
  </si>
  <si>
    <t>Октябрь 2015 г.</t>
  </si>
  <si>
    <t>Изготовление и установка металлических решеток</t>
  </si>
  <si>
    <t>Смена трубопровода ЦО ф 20,40 мм</t>
  </si>
  <si>
    <t>кв. 29, 35</t>
  </si>
  <si>
    <t>Декабрь 2015 г.</t>
  </si>
  <si>
    <t>Смена трубопровода ЦО ф 20,32,40 мм</t>
  </si>
  <si>
    <t>кв. 1-7</t>
  </si>
  <si>
    <t>Изоляция трубопровода ЦО</t>
  </si>
  <si>
    <t>подвал</t>
  </si>
  <si>
    <t>ВСЕГО</t>
  </si>
  <si>
    <t>Т/о УУТЭ ЦО</t>
  </si>
  <si>
    <t>Обходы и осмотры системы ЦО</t>
  </si>
  <si>
    <t>подвал, чердак</t>
  </si>
  <si>
    <t>Установка кранов шаровых ЦО Ф 32,15 мм</t>
  </si>
  <si>
    <t>Февраль 2015 г.</t>
  </si>
  <si>
    <t>Март 2015 г.</t>
  </si>
  <si>
    <t>Изготовление и установка информационных стендов</t>
  </si>
  <si>
    <t>Апрель 2015 г.</t>
  </si>
  <si>
    <t>Закрытие отопительного периода: слив воды из системы</t>
  </si>
  <si>
    <t>Май 2015 г.</t>
  </si>
  <si>
    <t>Обрезка и удаление ветвей  деревьев с последующим вывозом</t>
  </si>
  <si>
    <t>Июнь 2015 г.</t>
  </si>
  <si>
    <t>Дезинсекция подвального помещения</t>
  </si>
  <si>
    <t>Известковая окраска деревьев, бордюров, малых архитектурных форм (силами жителей)</t>
  </si>
  <si>
    <t>Ремонт водосточных труб</t>
  </si>
  <si>
    <t>Прочистка и перенавеска  водосточных труб</t>
  </si>
  <si>
    <t>Опрессовка внутренней системы ЦО</t>
  </si>
  <si>
    <t>Слив воды из системы ЦО</t>
  </si>
  <si>
    <t>Сентябрь 2015 г.</t>
  </si>
  <si>
    <t>Подготовка к запуску системы ЦО: промывка системы</t>
  </si>
  <si>
    <t>Спил ветвей деревьев с вывозом</t>
  </si>
  <si>
    <t>Укрепление и очистка водосточной воронки с автовышки</t>
  </si>
  <si>
    <t>Смена трубопровода ЦК ф 50 мм</t>
  </si>
  <si>
    <t>кв. 43 (кухня)</t>
  </si>
  <si>
    <t>Смена трубопровода ЦО ф 25 мм</t>
  </si>
  <si>
    <t>кв.16</t>
  </si>
  <si>
    <t>Ноябрь 2015 г.</t>
  </si>
  <si>
    <t>Устранение непрогрева системы ЦО: ликвидация воздушных пробок в стояках</t>
  </si>
  <si>
    <t>кв. 1,3,5,7,35,31,27,23,29,33,25,43,42,44,6</t>
  </si>
  <si>
    <t>Ремонт дверей</t>
  </si>
  <si>
    <t>выход на кровлю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</si>
</sst>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justify"/>
    </xf>
    <xf numFmtId="164" fontId="3" fillId="6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justify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2" fillId="7" borderId="1" xfId="0" applyFont="1" applyFill="1" applyBorder="1" applyAlignment="1">
      <alignment/>
    </xf>
    <xf numFmtId="164" fontId="3" fillId="7" borderId="1" xfId="0" applyFont="1" applyFill="1" applyBorder="1" applyAlignment="1">
      <alignment horizontal="center"/>
    </xf>
    <xf numFmtId="164" fontId="4" fillId="7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8" fillId="5" borderId="2" xfId="0" applyNumberFormat="1" applyFont="1" applyFill="1" applyBorder="1" applyAlignment="1">
      <alignment/>
    </xf>
    <xf numFmtId="164" fontId="8" fillId="5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/>
    </xf>
    <xf numFmtId="164" fontId="8" fillId="5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65">
          <cell r="E1365">
            <v>8307.05</v>
          </cell>
          <cell r="F1365">
            <v>-35021.21</v>
          </cell>
          <cell r="G1365">
            <v>146551.68</v>
          </cell>
          <cell r="H1365">
            <v>139831.31</v>
          </cell>
          <cell r="I1365">
            <v>268273.97000000003</v>
          </cell>
          <cell r="J1365">
            <v>-163463.87000000002</v>
          </cell>
          <cell r="K1365">
            <v>15027.419999999984</v>
          </cell>
        </row>
        <row r="1366"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E1368">
            <v>6565.27</v>
          </cell>
          <cell r="F1368">
            <v>17759.63</v>
          </cell>
          <cell r="G1368">
            <v>15917.35</v>
          </cell>
          <cell r="H1368">
            <v>17899.07</v>
          </cell>
          <cell r="I1368">
            <v>0</v>
          </cell>
          <cell r="J1368">
            <v>35658.7</v>
          </cell>
          <cell r="K1368">
            <v>4583.550000000003</v>
          </cell>
        </row>
        <row r="1369"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2">
          <cell r="E1372">
            <v>4598.65</v>
          </cell>
          <cell r="F1372">
            <v>-21625.92</v>
          </cell>
          <cell r="G1372">
            <v>35588.200000000004</v>
          </cell>
          <cell r="H1372">
            <v>35127.62</v>
          </cell>
          <cell r="I1372">
            <v>41630.59000000001</v>
          </cell>
          <cell r="J1372">
            <v>-28128.890000000007</v>
          </cell>
          <cell r="K1372">
            <v>5059.23</v>
          </cell>
        </row>
        <row r="1373">
          <cell r="E1373">
            <v>5805.360000000001</v>
          </cell>
          <cell r="F1373">
            <v>-5805.360000000001</v>
          </cell>
          <cell r="G1373">
            <v>52093.32</v>
          </cell>
          <cell r="H1373">
            <v>50953.369999999995</v>
          </cell>
          <cell r="I1373">
            <v>52093.32</v>
          </cell>
          <cell r="J1373">
            <v>-6945.310000000003</v>
          </cell>
          <cell r="K1373">
            <v>6945.310000000003</v>
          </cell>
        </row>
        <row r="1374">
          <cell r="E1374">
            <v>110.26</v>
          </cell>
          <cell r="F1374">
            <v>-16710.329999999998</v>
          </cell>
          <cell r="G1374">
            <v>18018.269999999997</v>
          </cell>
          <cell r="H1374">
            <v>17011.78</v>
          </cell>
          <cell r="I1374">
            <v>0</v>
          </cell>
          <cell r="J1374">
            <v>301.4500000000007</v>
          </cell>
          <cell r="K1374">
            <v>1116.7499999999973</v>
          </cell>
        </row>
        <row r="1375">
          <cell r="E1375">
            <v>0</v>
          </cell>
          <cell r="F1375">
            <v>0</v>
          </cell>
          <cell r="G1375">
            <v>16752.6</v>
          </cell>
          <cell r="H1375">
            <v>15679.249999999996</v>
          </cell>
          <cell r="I1375">
            <v>12261.12</v>
          </cell>
          <cell r="J1375">
            <v>3418.1299999999956</v>
          </cell>
          <cell r="K1375">
            <v>1073.3500000000035</v>
          </cell>
        </row>
        <row r="1376">
          <cell r="E1376">
            <v>364.21</v>
          </cell>
          <cell r="F1376">
            <v>-11539.9</v>
          </cell>
          <cell r="G1376">
            <v>3223.35</v>
          </cell>
          <cell r="H1376">
            <v>3158.23</v>
          </cell>
          <cell r="I1376">
            <v>4849.44</v>
          </cell>
          <cell r="J1376">
            <v>-13231.11</v>
          </cell>
          <cell r="K1376">
            <v>429.32999999999964</v>
          </cell>
        </row>
        <row r="1377">
          <cell r="E1377">
            <v>11.09</v>
          </cell>
          <cell r="F1377">
            <v>192.73999999999998</v>
          </cell>
          <cell r="G1377">
            <v>104.47</v>
          </cell>
          <cell r="H1377">
            <v>102.3</v>
          </cell>
          <cell r="I1377">
            <v>0</v>
          </cell>
          <cell r="J1377">
            <v>295.03999999999996</v>
          </cell>
          <cell r="K1377">
            <v>13.259999999999998</v>
          </cell>
        </row>
        <row r="1378">
          <cell r="E1378">
            <v>2613.31</v>
          </cell>
          <cell r="F1378">
            <v>-2613.31</v>
          </cell>
          <cell r="G1378">
            <v>23055.24</v>
          </cell>
          <cell r="H1378">
            <v>22588.990000000005</v>
          </cell>
          <cell r="I1378">
            <v>23055.24</v>
          </cell>
          <cell r="J1378">
            <v>-3079.559999999995</v>
          </cell>
          <cell r="K1378">
            <v>3079.559999999995</v>
          </cell>
        </row>
        <row r="1379">
          <cell r="E1379">
            <v>2202.02</v>
          </cell>
          <cell r="F1379">
            <v>-266.1200000000001</v>
          </cell>
          <cell r="G1379">
            <v>20940.829999999998</v>
          </cell>
          <cell r="H1379">
            <v>20370.45</v>
          </cell>
          <cell r="I1379">
            <v>19462.00426</v>
          </cell>
          <cell r="J1379">
            <v>642.3257399999993</v>
          </cell>
          <cell r="K1379">
            <v>2772.3999999999974</v>
          </cell>
        </row>
        <row r="1380">
          <cell r="E1380">
            <v>325.71</v>
          </cell>
          <cell r="F1380">
            <v>5283.9800000000005</v>
          </cell>
          <cell r="G1380">
            <v>2873.2099999999996</v>
          </cell>
          <cell r="H1380">
            <v>2814.9999999999995</v>
          </cell>
          <cell r="I1380">
            <v>58350.149999999994</v>
          </cell>
          <cell r="J1380">
            <v>-50251.16999999999</v>
          </cell>
          <cell r="K1380">
            <v>383.9199999999996</v>
          </cell>
        </row>
        <row r="1382">
          <cell r="E1382">
            <v>3340.63</v>
          </cell>
          <cell r="F1382">
            <v>-3335.22</v>
          </cell>
          <cell r="G1382">
            <v>46475.159999999996</v>
          </cell>
          <cell r="H1382">
            <v>44885.05</v>
          </cell>
          <cell r="I1382">
            <v>46475.159999999996</v>
          </cell>
          <cell r="J1382">
            <v>-4925.3299999999945</v>
          </cell>
          <cell r="K1382">
            <v>4930.739999999991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E1385">
            <v>2754.61</v>
          </cell>
          <cell r="F1385">
            <v>1481.99</v>
          </cell>
          <cell r="G1385">
            <v>26992.770000000008</v>
          </cell>
          <cell r="H1385">
            <v>26462.78</v>
          </cell>
          <cell r="I1385">
            <v>24238.19</v>
          </cell>
          <cell r="J1385">
            <v>3706.58</v>
          </cell>
          <cell r="K1385">
            <v>3284.6000000000085</v>
          </cell>
        </row>
        <row r="1386">
          <cell r="E1386">
            <v>7013</v>
          </cell>
          <cell r="F1386">
            <v>3650.92</v>
          </cell>
          <cell r="G1386">
            <v>65773.39</v>
          </cell>
          <cell r="H1386">
            <v>64709.649999999994</v>
          </cell>
          <cell r="I1386">
            <v>58868.52</v>
          </cell>
          <cell r="J1386">
            <v>9492.05</v>
          </cell>
          <cell r="K1386">
            <v>8076.740000000001</v>
          </cell>
        </row>
        <row r="1387">
          <cell r="E1387">
            <v>9719.23</v>
          </cell>
          <cell r="F1387">
            <v>-9719.23</v>
          </cell>
          <cell r="G1387">
            <v>86961.85</v>
          </cell>
          <cell r="H1387">
            <v>85934.35</v>
          </cell>
          <cell r="I1387">
            <v>86961.85</v>
          </cell>
          <cell r="J1387">
            <v>-10746.729999999994</v>
          </cell>
          <cell r="K1387">
            <v>10746.729999999994</v>
          </cell>
        </row>
        <row r="1388">
          <cell r="E1388">
            <v>6989.1900000000005</v>
          </cell>
          <cell r="F1388">
            <v>-6989.1900000000005</v>
          </cell>
          <cell r="G1388">
            <v>64507.64999999999</v>
          </cell>
          <cell r="H1388">
            <v>63552.52</v>
          </cell>
          <cell r="I1388">
            <v>64507.64999999999</v>
          </cell>
          <cell r="J1388">
            <v>-7944.319999999987</v>
          </cell>
          <cell r="K1388">
            <v>7944.319999999987</v>
          </cell>
        </row>
        <row r="1389">
          <cell r="E1389">
            <v>3820.32</v>
          </cell>
          <cell r="F1389">
            <v>-3820.32</v>
          </cell>
          <cell r="G1389">
            <v>30666.96</v>
          </cell>
          <cell r="H1389">
            <v>30616.670000000006</v>
          </cell>
          <cell r="I1389">
            <v>30666.96</v>
          </cell>
          <cell r="J1389">
            <v>-3870.6099999999924</v>
          </cell>
          <cell r="K1389">
            <v>3870.609999999996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16" sqref="I16"/>
    </sheetView>
  </sheetViews>
  <sheetFormatPr defaultColWidth="12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57421875" style="0" customWidth="1"/>
    <col min="5" max="5" width="17.140625" style="0" customWidth="1"/>
    <col min="6" max="6" width="18.28125" style="0" customWidth="1"/>
    <col min="7" max="7" width="19.00390625" style="0" customWidth="1"/>
    <col min="8" max="8" width="18.8515625" style="0" customWidth="1"/>
    <col min="9" max="9" width="20.8515625" style="0" customWidth="1"/>
    <col min="10" max="10" width="17.7109375" style="0" customWidth="1"/>
    <col min="11" max="11" width="20.8515625" style="0" customWidth="1"/>
    <col min="12" max="12" width="16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0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43</v>
      </c>
      <c r="B5" s="10" t="s">
        <v>14</v>
      </c>
      <c r="C5" s="11">
        <v>7</v>
      </c>
      <c r="D5" s="9"/>
      <c r="E5" s="9"/>
      <c r="F5" s="9"/>
      <c r="G5" s="9"/>
      <c r="H5" s="9"/>
      <c r="I5" s="9"/>
      <c r="J5" s="9"/>
      <c r="K5" s="9"/>
      <c r="L5" s="12" t="s">
        <v>15</v>
      </c>
    </row>
    <row r="6" spans="1:12" ht="12.75">
      <c r="A6" s="13">
        <v>3</v>
      </c>
      <c r="B6" s="14"/>
      <c r="C6" s="14"/>
      <c r="D6" s="14" t="s">
        <v>16</v>
      </c>
      <c r="E6" s="15">
        <f>'[1]Лицевые счета домов свод'!E1365</f>
        <v>8307.05</v>
      </c>
      <c r="F6" s="15">
        <f>'[1]Лицевые счета домов свод'!F1365</f>
        <v>-35021.21</v>
      </c>
      <c r="G6" s="15">
        <f>'[1]Лицевые счета домов свод'!G1365</f>
        <v>146551.68</v>
      </c>
      <c r="H6" s="15">
        <f>'[1]Лицевые счета домов свод'!H1365</f>
        <v>139831.31</v>
      </c>
      <c r="I6" s="15">
        <f>'[1]Лицевые счета домов свод'!I1365</f>
        <v>268273.97000000003</v>
      </c>
      <c r="J6" s="15">
        <f>'[1]Лицевые счета домов свод'!J1365</f>
        <v>-163463.87000000002</v>
      </c>
      <c r="K6" s="15">
        <f>'[1]Лицевые счета домов свод'!K1365</f>
        <v>15027.419999999984</v>
      </c>
      <c r="L6" s="16"/>
    </row>
    <row r="7" spans="1:12" ht="12.75">
      <c r="A7" s="14"/>
      <c r="B7" s="14"/>
      <c r="C7" s="14"/>
      <c r="D7" s="14" t="s">
        <v>17</v>
      </c>
      <c r="E7" s="15">
        <f>'[1]Лицевые счета домов свод'!E1366</f>
        <v>0</v>
      </c>
      <c r="F7" s="15">
        <f>'[1]Лицевые счета домов свод'!F1366</f>
        <v>0</v>
      </c>
      <c r="G7" s="15">
        <f>'[1]Лицевые счета домов свод'!G1366</f>
        <v>0</v>
      </c>
      <c r="H7" s="15">
        <f>'[1]Лицевые счета домов свод'!H1366</f>
        <v>0</v>
      </c>
      <c r="I7" s="15">
        <f>'[1]Лицевые счета домов свод'!I1366</f>
        <v>0</v>
      </c>
      <c r="J7" s="15">
        <f>'[1]Лицевые счета домов свод'!J1366</f>
        <v>0</v>
      </c>
      <c r="K7" s="15">
        <f>'[1]Лицевые счета домов свод'!K1366</f>
        <v>0</v>
      </c>
      <c r="L7" s="16"/>
    </row>
    <row r="8" spans="1:12" ht="12.75">
      <c r="A8" s="14"/>
      <c r="B8" s="14"/>
      <c r="C8" s="14"/>
      <c r="D8" s="14" t="s">
        <v>18</v>
      </c>
      <c r="E8" s="15">
        <f>'[1]Лицевые счета домов свод'!E1367</f>
        <v>0</v>
      </c>
      <c r="F8" s="15">
        <f>'[1]Лицевые счета домов свод'!F1367</f>
        <v>0</v>
      </c>
      <c r="G8" s="15">
        <f>'[1]Лицевые счета домов свод'!G1367</f>
        <v>0</v>
      </c>
      <c r="H8" s="15">
        <f>'[1]Лицевые счета домов свод'!H1367</f>
        <v>0</v>
      </c>
      <c r="I8" s="15">
        <f>'[1]Лицевые счета домов свод'!I1367</f>
        <v>0</v>
      </c>
      <c r="J8" s="15">
        <f>'[1]Лицевые счета домов свод'!J1367</f>
        <v>0</v>
      </c>
      <c r="K8" s="15">
        <f>'[1]Лицевые счета домов свод'!K1367</f>
        <v>0</v>
      </c>
      <c r="L8" s="16"/>
    </row>
    <row r="9" spans="1:12" ht="12.75">
      <c r="A9" s="14"/>
      <c r="B9" s="14"/>
      <c r="C9" s="14"/>
      <c r="D9" s="14" t="s">
        <v>19</v>
      </c>
      <c r="E9" s="15">
        <f>'[1]Лицевые счета домов свод'!E1368</f>
        <v>6565.27</v>
      </c>
      <c r="F9" s="15">
        <f>'[1]Лицевые счета домов свод'!F1368</f>
        <v>17759.63</v>
      </c>
      <c r="G9" s="15">
        <f>'[1]Лицевые счета домов свод'!G1368</f>
        <v>15917.35</v>
      </c>
      <c r="H9" s="15">
        <f>'[1]Лицевые счета домов свод'!H1368</f>
        <v>17899.07</v>
      </c>
      <c r="I9" s="15">
        <f>'[1]Лицевые счета домов свод'!I1368</f>
        <v>0</v>
      </c>
      <c r="J9" s="15">
        <f>'[1]Лицевые счета домов свод'!J1368</f>
        <v>35658.7</v>
      </c>
      <c r="K9" s="15">
        <f>'[1]Лицевые счета домов свод'!K1368</f>
        <v>4583.550000000003</v>
      </c>
      <c r="L9" s="16"/>
    </row>
    <row r="10" spans="1:12" ht="12.75">
      <c r="A10" s="14"/>
      <c r="B10" s="14"/>
      <c r="C10" s="14"/>
      <c r="D10" s="14" t="s">
        <v>20</v>
      </c>
      <c r="E10" s="15">
        <f>'[1]Лицевые счета домов свод'!E1369</f>
        <v>0</v>
      </c>
      <c r="F10" s="15">
        <f>'[1]Лицевые счета домов свод'!F1369</f>
        <v>0</v>
      </c>
      <c r="G10" s="15">
        <f>'[1]Лицевые счета домов свод'!G1369</f>
        <v>0</v>
      </c>
      <c r="H10" s="15">
        <f>'[1]Лицевые счета домов свод'!H1369</f>
        <v>0</v>
      </c>
      <c r="I10" s="15">
        <f>'[1]Лицевые счета домов свод'!I1369</f>
        <v>0</v>
      </c>
      <c r="J10" s="15">
        <f>'[1]Лицевые счета домов свод'!J1369</f>
        <v>0</v>
      </c>
      <c r="K10" s="15">
        <f>'[1]Лицевые счета домов свод'!K1369</f>
        <v>0</v>
      </c>
      <c r="L10" s="16"/>
    </row>
    <row r="11" spans="1:12" ht="12.75">
      <c r="A11" s="14"/>
      <c r="B11" s="14"/>
      <c r="C11" s="14"/>
      <c r="D11" s="14" t="s">
        <v>21</v>
      </c>
      <c r="E11" s="15">
        <f>'[1]Лицевые счета домов свод'!E1370</f>
        <v>0</v>
      </c>
      <c r="F11" s="15">
        <f>'[1]Лицевые счета домов свод'!F1370</f>
        <v>0</v>
      </c>
      <c r="G11" s="15">
        <f>'[1]Лицевые счета домов свод'!G1370</f>
        <v>0</v>
      </c>
      <c r="H11" s="15">
        <f>'[1]Лицевые счета домов свод'!H1370</f>
        <v>0</v>
      </c>
      <c r="I11" s="15">
        <f>'[1]Лицевые счета домов свод'!I1370</f>
        <v>0</v>
      </c>
      <c r="J11" s="15">
        <f>'[1]Лицевые счета домов свод'!J1370</f>
        <v>0</v>
      </c>
      <c r="K11" s="15">
        <f>'[1]Лицевые счета домов свод'!K1370</f>
        <v>0</v>
      </c>
      <c r="L11" s="16"/>
    </row>
    <row r="12" spans="1:12" ht="12.75">
      <c r="A12" s="14"/>
      <c r="B12" s="14"/>
      <c r="C12" s="14"/>
      <c r="D12" s="5" t="s">
        <v>22</v>
      </c>
      <c r="E12" s="5">
        <f>SUM(E6:E11)</f>
        <v>14872.32</v>
      </c>
      <c r="F12" s="5">
        <f>SUM(F6:F11)</f>
        <v>-17261.579999999998</v>
      </c>
      <c r="G12" s="5">
        <f>SUM(G6:G11)</f>
        <v>162469.03</v>
      </c>
      <c r="H12" s="5">
        <f>SUM(H6:H11)</f>
        <v>157730.38</v>
      </c>
      <c r="I12" s="5">
        <f>SUM(I6:I11)</f>
        <v>268273.97000000003</v>
      </c>
      <c r="J12" s="5">
        <f>SUM(J6:J11)</f>
        <v>-127805.17000000003</v>
      </c>
      <c r="K12" s="5">
        <f>SUM(K6:K11)</f>
        <v>19610.969999999987</v>
      </c>
      <c r="L12" s="17"/>
    </row>
    <row r="13" spans="1:12" ht="12.75">
      <c r="A13" s="14"/>
      <c r="B13" s="14"/>
      <c r="C13" s="14"/>
      <c r="D13" s="18" t="s">
        <v>23</v>
      </c>
      <c r="E13" s="15">
        <f>'[1]Лицевые счета домов свод'!E1372</f>
        <v>4598.65</v>
      </c>
      <c r="F13" s="15">
        <f>'[1]Лицевые счета домов свод'!F1372</f>
        <v>-21625.92</v>
      </c>
      <c r="G13" s="15">
        <f>'[1]Лицевые счета домов свод'!G1372</f>
        <v>35588.200000000004</v>
      </c>
      <c r="H13" s="15">
        <f>'[1]Лицевые счета домов свод'!H1372</f>
        <v>35127.62</v>
      </c>
      <c r="I13" s="15">
        <f>'[1]Лицевые счета домов свод'!I1372</f>
        <v>41630.59000000001</v>
      </c>
      <c r="J13" s="15">
        <f>'[1]Лицевые счета домов свод'!J1372</f>
        <v>-28128.890000000007</v>
      </c>
      <c r="K13" s="15">
        <f>'[1]Лицевые счета домов свод'!K1372</f>
        <v>5059.23</v>
      </c>
      <c r="L13" s="16"/>
    </row>
    <row r="14" spans="1:12" ht="12.75">
      <c r="A14" s="14"/>
      <c r="B14" s="14"/>
      <c r="C14" s="14"/>
      <c r="D14" s="18" t="s">
        <v>24</v>
      </c>
      <c r="E14" s="15">
        <f>'[1]Лицевые счета домов свод'!E1373</f>
        <v>5805.360000000001</v>
      </c>
      <c r="F14" s="15">
        <f>'[1]Лицевые счета домов свод'!F1373</f>
        <v>-5805.360000000001</v>
      </c>
      <c r="G14" s="15">
        <f>'[1]Лицевые счета домов свод'!G1373</f>
        <v>52093.32</v>
      </c>
      <c r="H14" s="15">
        <f>'[1]Лицевые счета домов свод'!H1373</f>
        <v>50953.369999999995</v>
      </c>
      <c r="I14" s="15">
        <f>'[1]Лицевые счета домов свод'!I1373</f>
        <v>52093.32</v>
      </c>
      <c r="J14" s="15">
        <f>'[1]Лицевые счета домов свод'!J1373</f>
        <v>-6945.310000000003</v>
      </c>
      <c r="K14" s="15">
        <f>'[1]Лицевые счета домов свод'!K1373</f>
        <v>6945.310000000003</v>
      </c>
      <c r="L14" s="16"/>
    </row>
    <row r="15" spans="1:12" ht="12.75">
      <c r="A15" s="14"/>
      <c r="B15" s="14"/>
      <c r="C15" s="14"/>
      <c r="D15" s="18" t="s">
        <v>25</v>
      </c>
      <c r="E15" s="15">
        <f>'[1]Лицевые счета домов свод'!E1374</f>
        <v>110.26</v>
      </c>
      <c r="F15" s="15">
        <f>'[1]Лицевые счета домов свод'!F1374</f>
        <v>-16710.329999999998</v>
      </c>
      <c r="G15" s="15">
        <f>'[1]Лицевые счета домов свод'!G1374</f>
        <v>18018.269999999997</v>
      </c>
      <c r="H15" s="15">
        <f>'[1]Лицевые счета домов свод'!H1374</f>
        <v>17011.78</v>
      </c>
      <c r="I15" s="15">
        <f>'[1]Лицевые счета домов свод'!I1374</f>
        <v>0</v>
      </c>
      <c r="J15" s="15">
        <f>'[1]Лицевые счета домов свод'!J1374</f>
        <v>301.4500000000007</v>
      </c>
      <c r="K15" s="15">
        <f>'[1]Лицевые счета домов свод'!K1374</f>
        <v>1116.7499999999973</v>
      </c>
      <c r="L15" s="16"/>
    </row>
    <row r="16" spans="1:12" ht="12.75">
      <c r="A16" s="14"/>
      <c r="B16" s="14"/>
      <c r="C16" s="14"/>
      <c r="D16" s="18" t="s">
        <v>26</v>
      </c>
      <c r="E16" s="15">
        <f>'[1]Лицевые счета домов свод'!E1375</f>
        <v>0</v>
      </c>
      <c r="F16" s="15">
        <f>'[1]Лицевые счета домов свод'!F1375</f>
        <v>0</v>
      </c>
      <c r="G16" s="15">
        <f>'[1]Лицевые счета домов свод'!G1375</f>
        <v>16752.6</v>
      </c>
      <c r="H16" s="15">
        <f>'[1]Лицевые счета домов свод'!H1375</f>
        <v>15679.249999999996</v>
      </c>
      <c r="I16" s="15">
        <f>'[1]Лицевые счета домов свод'!I1375</f>
        <v>12261.12</v>
      </c>
      <c r="J16" s="15">
        <f>'[1]Лицевые счета домов свод'!J1375</f>
        <v>3418.1299999999956</v>
      </c>
      <c r="K16" s="15">
        <f>'[1]Лицевые счета домов свод'!K1375</f>
        <v>1073.3500000000035</v>
      </c>
      <c r="L16" s="16"/>
    </row>
    <row r="17" spans="1:12" ht="12.75">
      <c r="A17" s="14"/>
      <c r="B17" s="14"/>
      <c r="C17" s="14"/>
      <c r="D17" s="14" t="s">
        <v>27</v>
      </c>
      <c r="E17" s="15">
        <f>'[1]Лицевые счета домов свод'!E1376</f>
        <v>364.21</v>
      </c>
      <c r="F17" s="15">
        <f>'[1]Лицевые счета домов свод'!F1376</f>
        <v>-11539.9</v>
      </c>
      <c r="G17" s="15">
        <f>'[1]Лицевые счета домов свод'!G1376</f>
        <v>3223.35</v>
      </c>
      <c r="H17" s="15">
        <f>'[1]Лицевые счета домов свод'!H1376</f>
        <v>3158.23</v>
      </c>
      <c r="I17" s="15">
        <f>'[1]Лицевые счета домов свод'!I1376</f>
        <v>4849.44</v>
      </c>
      <c r="J17" s="15">
        <f>'[1]Лицевые счета домов свод'!J1376</f>
        <v>-13231.11</v>
      </c>
      <c r="K17" s="15">
        <f>'[1]Лицевые счета домов свод'!K1376</f>
        <v>429.32999999999964</v>
      </c>
      <c r="L17" s="16"/>
    </row>
    <row r="18" spans="1:12" ht="12.75">
      <c r="A18" s="14"/>
      <c r="B18" s="14"/>
      <c r="C18" s="14"/>
      <c r="D18" s="18" t="s">
        <v>28</v>
      </c>
      <c r="E18" s="15">
        <f>'[1]Лицевые счета домов свод'!E1377</f>
        <v>11.09</v>
      </c>
      <c r="F18" s="15">
        <f>'[1]Лицевые счета домов свод'!F1377</f>
        <v>192.73999999999998</v>
      </c>
      <c r="G18" s="15">
        <f>'[1]Лицевые счета домов свод'!G1377</f>
        <v>104.47</v>
      </c>
      <c r="H18" s="15">
        <f>'[1]Лицевые счета домов свод'!H1377</f>
        <v>102.3</v>
      </c>
      <c r="I18" s="15">
        <f>'[1]Лицевые счета домов свод'!I1377</f>
        <v>0</v>
      </c>
      <c r="J18" s="15">
        <f>'[1]Лицевые счета домов свод'!J1377</f>
        <v>295.03999999999996</v>
      </c>
      <c r="K18" s="15">
        <f>'[1]Лицевые счета домов свод'!K1377</f>
        <v>13.259999999999998</v>
      </c>
      <c r="L18" s="16"/>
    </row>
    <row r="19" spans="1:12" ht="12.75">
      <c r="A19" s="14"/>
      <c r="B19" s="14"/>
      <c r="C19" s="14"/>
      <c r="D19" s="18" t="s">
        <v>29</v>
      </c>
      <c r="E19" s="15">
        <f>'[1]Лицевые счета домов свод'!E1378</f>
        <v>2613.31</v>
      </c>
      <c r="F19" s="15">
        <f>'[1]Лицевые счета домов свод'!F1378</f>
        <v>-2613.31</v>
      </c>
      <c r="G19" s="15">
        <f>'[1]Лицевые счета домов свод'!G1378</f>
        <v>23055.24</v>
      </c>
      <c r="H19" s="15">
        <f>'[1]Лицевые счета домов свод'!H1378</f>
        <v>22588.990000000005</v>
      </c>
      <c r="I19" s="15">
        <f>'[1]Лицевые счета домов свод'!I1378</f>
        <v>23055.24</v>
      </c>
      <c r="J19" s="15">
        <f>'[1]Лицевые счета домов свод'!J1378</f>
        <v>-3079.559999999995</v>
      </c>
      <c r="K19" s="15">
        <f>'[1]Лицевые счета домов свод'!K1378</f>
        <v>3079.559999999995</v>
      </c>
      <c r="L19" s="16"/>
    </row>
    <row r="20" spans="1:12" ht="12.75">
      <c r="A20" s="14"/>
      <c r="B20" s="14"/>
      <c r="C20" s="14"/>
      <c r="D20" s="18" t="s">
        <v>30</v>
      </c>
      <c r="E20" s="15">
        <f>'[1]Лицевые счета домов свод'!E1379</f>
        <v>2202.02</v>
      </c>
      <c r="F20" s="15">
        <f>'[1]Лицевые счета домов свод'!F1379</f>
        <v>-266.1200000000001</v>
      </c>
      <c r="G20" s="15">
        <f>'[1]Лицевые счета домов свод'!G1379</f>
        <v>20940.829999999998</v>
      </c>
      <c r="H20" s="15">
        <f>'[1]Лицевые счета домов свод'!H1379</f>
        <v>20370.45</v>
      </c>
      <c r="I20" s="15">
        <f>'[1]Лицевые счета домов свод'!I1379</f>
        <v>19462.00426</v>
      </c>
      <c r="J20" s="15">
        <f>'[1]Лицевые счета домов свод'!J1379</f>
        <v>642.3257399999993</v>
      </c>
      <c r="K20" s="15">
        <f>'[1]Лицевые счета домов свод'!K1379</f>
        <v>2772.3999999999974</v>
      </c>
      <c r="L20" s="16"/>
    </row>
    <row r="21" spans="1:12" ht="12.75">
      <c r="A21" s="14"/>
      <c r="B21" s="14"/>
      <c r="C21" s="14"/>
      <c r="D21" s="18" t="s">
        <v>31</v>
      </c>
      <c r="E21" s="15">
        <f>'[1]Лицевые счета домов свод'!E1380</f>
        <v>325.71</v>
      </c>
      <c r="F21" s="15">
        <f>'[1]Лицевые счета домов свод'!F1380</f>
        <v>5283.9800000000005</v>
      </c>
      <c r="G21" s="15">
        <f>'[1]Лицевые счета домов свод'!G1380</f>
        <v>2873.2099999999996</v>
      </c>
      <c r="H21" s="15">
        <f>'[1]Лицевые счета домов свод'!H1380</f>
        <v>2814.9999999999995</v>
      </c>
      <c r="I21" s="15">
        <f>'[1]Лицевые счета домов свод'!I1380</f>
        <v>58350.149999999994</v>
      </c>
      <c r="J21" s="15">
        <f>'[1]Лицевые счета домов свод'!J1380</f>
        <v>-50251.16999999999</v>
      </c>
      <c r="K21" s="15">
        <f>'[1]Лицевые счета домов свод'!K1380</f>
        <v>383.9199999999996</v>
      </c>
      <c r="L21" s="16"/>
    </row>
    <row r="22" spans="1:12" ht="12.75">
      <c r="A22" s="14"/>
      <c r="B22" s="14"/>
      <c r="C22" s="14"/>
      <c r="D22" s="5" t="s">
        <v>32</v>
      </c>
      <c r="E22" s="5">
        <f>SUM(E13:E21)</f>
        <v>16030.61</v>
      </c>
      <c r="F22" s="5">
        <f>SUM(F13:F21)</f>
        <v>-53084.22</v>
      </c>
      <c r="G22" s="5">
        <f>SUM(G13:G21)</f>
        <v>172649.49000000002</v>
      </c>
      <c r="H22" s="5">
        <f>SUM(H13:H21)</f>
        <v>167806.99</v>
      </c>
      <c r="I22" s="19">
        <f>SUM(I13:I21)</f>
        <v>211701.86426</v>
      </c>
      <c r="J22" s="19">
        <f>SUM(J13:J21)</f>
        <v>-96979.09426000001</v>
      </c>
      <c r="K22" s="19">
        <f>SUM(K13:K21)</f>
        <v>20873.109999999993</v>
      </c>
      <c r="L22" s="17"/>
    </row>
    <row r="23" spans="1:12" ht="12.75">
      <c r="A23" s="14"/>
      <c r="B23" s="14"/>
      <c r="C23" s="14"/>
      <c r="D23" s="14" t="s">
        <v>33</v>
      </c>
      <c r="E23" s="15">
        <f>'[1]Лицевые счета домов свод'!E1382</f>
        <v>3340.63</v>
      </c>
      <c r="F23" s="15">
        <f>'[1]Лицевые счета домов свод'!F1382</f>
        <v>-3335.22</v>
      </c>
      <c r="G23" s="15">
        <f>'[1]Лицевые счета домов свод'!G1382</f>
        <v>46475.159999999996</v>
      </c>
      <c r="H23" s="15">
        <f>'[1]Лицевые счета домов свод'!H1382</f>
        <v>44885.05</v>
      </c>
      <c r="I23" s="15">
        <f>'[1]Лицевые счета домов свод'!I1382</f>
        <v>46475.159999999996</v>
      </c>
      <c r="J23" s="15">
        <f>'[1]Лицевые счета домов свод'!J1382</f>
        <v>-4925.3299999999945</v>
      </c>
      <c r="K23" s="15">
        <f>'[1]Лицевые счета домов свод'!K1382</f>
        <v>4930.739999999991</v>
      </c>
      <c r="L23" s="16"/>
    </row>
    <row r="24" spans="1:12" ht="12.75">
      <c r="A24" s="14"/>
      <c r="B24" s="14"/>
      <c r="C24" s="14"/>
      <c r="D24" s="14" t="s">
        <v>34</v>
      </c>
      <c r="E24" s="15">
        <f>'[1]Лицевые счета домов свод'!E1383</f>
        <v>0</v>
      </c>
      <c r="F24" s="15">
        <f>'[1]Лицевые счета домов свод'!F1383</f>
        <v>0</v>
      </c>
      <c r="G24" s="15">
        <f>'[1]Лицевые счета домов свод'!G1383</f>
        <v>0</v>
      </c>
      <c r="H24" s="15">
        <f>'[1]Лицевые счета домов свод'!H1383</f>
        <v>0</v>
      </c>
      <c r="I24" s="15">
        <f>'[1]Лицевые счета домов свод'!I1383</f>
        <v>0</v>
      </c>
      <c r="J24" s="15">
        <f>'[1]Лицевые счета домов свод'!J1383</f>
        <v>0</v>
      </c>
      <c r="K24" s="15">
        <f>'[1]Лицевые счета домов свод'!K1383</f>
        <v>0</v>
      </c>
      <c r="L24" s="16"/>
    </row>
    <row r="25" spans="1:12" ht="12.75">
      <c r="A25" s="14"/>
      <c r="B25" s="14"/>
      <c r="C25" s="14"/>
      <c r="D25" s="14" t="s">
        <v>35</v>
      </c>
      <c r="E25" s="15">
        <f>'[1]Лицевые счета домов свод'!E1384</f>
        <v>0</v>
      </c>
      <c r="F25" s="15">
        <f>'[1]Лицевые счета домов свод'!F1384</f>
        <v>0</v>
      </c>
      <c r="G25" s="15">
        <f>'[1]Лицевые счета домов свод'!G1384</f>
        <v>0</v>
      </c>
      <c r="H25" s="15">
        <f>'[1]Лицевые счета домов свод'!H1384</f>
        <v>0</v>
      </c>
      <c r="I25" s="15">
        <f>'[1]Лицевые счета домов свод'!I1384</f>
        <v>0</v>
      </c>
      <c r="J25" s="15">
        <f>'[1]Лицевые счета домов свод'!J1384</f>
        <v>0</v>
      </c>
      <c r="K25" s="15">
        <f>'[1]Лицевые счета домов свод'!K1384</f>
        <v>0</v>
      </c>
      <c r="L25" s="16"/>
    </row>
    <row r="26" spans="1:12" ht="12.75">
      <c r="A26" s="14"/>
      <c r="B26" s="14"/>
      <c r="C26" s="14"/>
      <c r="D26" s="14" t="s">
        <v>36</v>
      </c>
      <c r="E26" s="15">
        <f>'[1]Лицевые счета домов свод'!E1385</f>
        <v>2754.61</v>
      </c>
      <c r="F26" s="15">
        <f>'[1]Лицевые счета домов свод'!F1385</f>
        <v>1481.99</v>
      </c>
      <c r="G26" s="15">
        <f>'[1]Лицевые счета домов свод'!G1385</f>
        <v>26992.770000000008</v>
      </c>
      <c r="H26" s="15">
        <f>'[1]Лицевые счета домов свод'!H1385</f>
        <v>26462.78</v>
      </c>
      <c r="I26" s="15">
        <f>'[1]Лицевые счета домов свод'!I1385</f>
        <v>24238.19</v>
      </c>
      <c r="J26" s="15">
        <f>'[1]Лицевые счета домов свод'!J1385</f>
        <v>3706.58</v>
      </c>
      <c r="K26" s="15">
        <f>'[1]Лицевые счета домов свод'!K1385</f>
        <v>3284.6000000000085</v>
      </c>
      <c r="L26" s="16"/>
    </row>
    <row r="27" spans="1:12" ht="12.75">
      <c r="A27" s="14"/>
      <c r="B27" s="14"/>
      <c r="C27" s="14"/>
      <c r="D27" s="14" t="s">
        <v>37</v>
      </c>
      <c r="E27" s="15">
        <f>'[1]Лицевые счета домов свод'!E1386</f>
        <v>7013</v>
      </c>
      <c r="F27" s="15">
        <f>'[1]Лицевые счета домов свод'!F1386</f>
        <v>3650.92</v>
      </c>
      <c r="G27" s="15">
        <f>'[1]Лицевые счета домов свод'!G1386</f>
        <v>65773.39</v>
      </c>
      <c r="H27" s="15">
        <f>'[1]Лицевые счета домов свод'!H1386</f>
        <v>64709.649999999994</v>
      </c>
      <c r="I27" s="15">
        <f>'[1]Лицевые счета домов свод'!I1386</f>
        <v>58868.52</v>
      </c>
      <c r="J27" s="15">
        <f>'[1]Лицевые счета домов свод'!J1386</f>
        <v>9492.05</v>
      </c>
      <c r="K27" s="15">
        <f>'[1]Лицевые счета домов свод'!K1386</f>
        <v>8076.740000000001</v>
      </c>
      <c r="L27" s="16"/>
    </row>
    <row r="28" spans="1:12" ht="12.75">
      <c r="A28" s="14"/>
      <c r="B28" s="14"/>
      <c r="C28" s="14"/>
      <c r="D28" s="14" t="s">
        <v>38</v>
      </c>
      <c r="E28" s="15">
        <f>'[1]Лицевые счета домов свод'!E1387</f>
        <v>9719.23</v>
      </c>
      <c r="F28" s="15">
        <f>'[1]Лицевые счета домов свод'!F1387</f>
        <v>-9719.23</v>
      </c>
      <c r="G28" s="15">
        <f>'[1]Лицевые счета домов свод'!G1387</f>
        <v>86961.85</v>
      </c>
      <c r="H28" s="15">
        <f>'[1]Лицевые счета домов свод'!H1387</f>
        <v>85934.35</v>
      </c>
      <c r="I28" s="15">
        <f>'[1]Лицевые счета домов свод'!I1387</f>
        <v>86961.85</v>
      </c>
      <c r="J28" s="15">
        <f>'[1]Лицевые счета домов свод'!J1387</f>
        <v>-10746.729999999994</v>
      </c>
      <c r="K28" s="15">
        <f>'[1]Лицевые счета домов свод'!K1387</f>
        <v>10746.729999999994</v>
      </c>
      <c r="L28" s="16"/>
    </row>
    <row r="29" spans="1:12" ht="12.75">
      <c r="A29" s="14"/>
      <c r="B29" s="14"/>
      <c r="C29" s="14"/>
      <c r="D29" s="14" t="s">
        <v>39</v>
      </c>
      <c r="E29" s="15">
        <f>'[1]Лицевые счета домов свод'!E1388</f>
        <v>6989.1900000000005</v>
      </c>
      <c r="F29" s="15">
        <f>'[1]Лицевые счета домов свод'!F1388</f>
        <v>-6989.1900000000005</v>
      </c>
      <c r="G29" s="15">
        <f>'[1]Лицевые счета домов свод'!G1388</f>
        <v>64507.64999999999</v>
      </c>
      <c r="H29" s="15">
        <f>'[1]Лицевые счета домов свод'!H1388</f>
        <v>63552.52</v>
      </c>
      <c r="I29" s="15">
        <f>'[1]Лицевые счета домов свод'!I1388</f>
        <v>64507.64999999999</v>
      </c>
      <c r="J29" s="15">
        <f>'[1]Лицевые счета домов свод'!J1388</f>
        <v>-7944.319999999987</v>
      </c>
      <c r="K29" s="15">
        <f>'[1]Лицевые счета домов свод'!K1388</f>
        <v>7944.319999999987</v>
      </c>
      <c r="L29" s="16"/>
    </row>
    <row r="30" spans="1:12" ht="12.75">
      <c r="A30" s="14"/>
      <c r="B30" s="14"/>
      <c r="C30" s="14"/>
      <c r="D30" s="14" t="s">
        <v>40</v>
      </c>
      <c r="E30" s="15">
        <f>'[1]Лицевые счета домов свод'!E1389</f>
        <v>3820.32</v>
      </c>
      <c r="F30" s="15">
        <f>'[1]Лицевые счета домов свод'!F1389</f>
        <v>-3820.32</v>
      </c>
      <c r="G30" s="15">
        <f>'[1]Лицевые счета домов свод'!G1389</f>
        <v>30666.96</v>
      </c>
      <c r="H30" s="15">
        <f>'[1]Лицевые счета домов свод'!H1389</f>
        <v>30616.670000000006</v>
      </c>
      <c r="I30" s="15">
        <f>'[1]Лицевые счета домов свод'!I1389</f>
        <v>30666.96</v>
      </c>
      <c r="J30" s="15">
        <f>'[1]Лицевые счета домов свод'!J1389</f>
        <v>-3870.6099999999924</v>
      </c>
      <c r="K30" s="15">
        <f>'[1]Лицевые счета домов свод'!K1389</f>
        <v>3870.609999999996</v>
      </c>
      <c r="L30" s="16"/>
    </row>
    <row r="31" spans="1:12" ht="12.75">
      <c r="A31" s="9"/>
      <c r="B31" s="20" t="s">
        <v>41</v>
      </c>
      <c r="C31" s="20"/>
      <c r="D31" s="20"/>
      <c r="E31" s="20">
        <f>SUM(E23:E30)+E12+E22</f>
        <v>64539.909999999996</v>
      </c>
      <c r="F31" s="20">
        <f>SUM(F23:F30)+F12+F22</f>
        <v>-89076.85</v>
      </c>
      <c r="G31" s="20">
        <f>SUM(G23:G30)+G12+G22</f>
        <v>656496.2999999999</v>
      </c>
      <c r="H31" s="20">
        <f>SUM(H23:H30)+H12+H22</f>
        <v>641698.3899999999</v>
      </c>
      <c r="I31" s="21">
        <f>SUM(I23:I30)+I12+I22</f>
        <v>791694.16426</v>
      </c>
      <c r="J31" s="21">
        <f>SUM(J23:J30)+J12+J22</f>
        <v>-239072.62426</v>
      </c>
      <c r="K31" s="21">
        <f>SUM(K23:K30)+K12+K22</f>
        <v>79337.81999999995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16">
      <selection activeCell="E39" sqref="E39"/>
    </sheetView>
  </sheetViews>
  <sheetFormatPr defaultColWidth="12.57421875" defaultRowHeight="12.75"/>
  <cols>
    <col min="1" max="1" width="10.00390625" style="0" customWidth="1"/>
    <col min="2" max="2" width="30.140625" style="0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ht="12.75">
      <c r="A1" s="23" t="s">
        <v>42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27" t="s">
        <v>46</v>
      </c>
      <c r="C3" s="26" t="s">
        <v>47</v>
      </c>
      <c r="D3" s="26" t="s">
        <v>48</v>
      </c>
      <c r="E3" s="26">
        <v>2787.65</v>
      </c>
    </row>
    <row r="4" spans="1:5" ht="12.75">
      <c r="A4" s="26">
        <v>2</v>
      </c>
      <c r="B4" s="28"/>
      <c r="C4" s="28"/>
      <c r="D4" s="28"/>
      <c r="E4" s="28"/>
    </row>
    <row r="5" spans="1:5" ht="12.75">
      <c r="A5" s="26">
        <v>3</v>
      </c>
      <c r="B5" s="28"/>
      <c r="C5" s="28"/>
      <c r="D5" s="28"/>
      <c r="E5" s="28"/>
    </row>
    <row r="6" spans="1:5" ht="12.75">
      <c r="A6" s="26">
        <v>4</v>
      </c>
      <c r="B6" s="26"/>
      <c r="C6" s="26"/>
      <c r="D6" s="26"/>
      <c r="E6" s="26"/>
    </row>
    <row r="7" spans="1:5" ht="12.75">
      <c r="A7" s="29"/>
      <c r="B7" s="29" t="s">
        <v>49</v>
      </c>
      <c r="C7" s="29"/>
      <c r="D7" s="29"/>
      <c r="E7" s="29">
        <f>E4+E5+E3+E6</f>
        <v>2787.65</v>
      </c>
    </row>
    <row r="8" spans="1:5" ht="12.75">
      <c r="A8" s="16"/>
      <c r="B8" s="16"/>
      <c r="C8" s="16"/>
      <c r="D8" s="16"/>
      <c r="E8" s="16"/>
    </row>
    <row r="9" spans="1:5" ht="12.75">
      <c r="A9" s="23" t="s">
        <v>50</v>
      </c>
      <c r="B9" s="23"/>
      <c r="C9" s="23"/>
      <c r="D9" s="23"/>
      <c r="E9" s="23"/>
    </row>
    <row r="10" spans="1:5" ht="12.75">
      <c r="A10" s="24" t="s">
        <v>1</v>
      </c>
      <c r="B10" s="25" t="s">
        <v>43</v>
      </c>
      <c r="C10" s="25" t="s">
        <v>2</v>
      </c>
      <c r="D10" s="25" t="s">
        <v>44</v>
      </c>
      <c r="E10" s="25" t="s">
        <v>45</v>
      </c>
    </row>
    <row r="11" spans="1:5" ht="13.5" customHeight="1">
      <c r="A11" s="26">
        <v>1</v>
      </c>
      <c r="B11" s="26" t="s">
        <v>51</v>
      </c>
      <c r="C11" s="28" t="s">
        <v>47</v>
      </c>
      <c r="D11" s="26"/>
      <c r="E11" s="26">
        <v>18435.23</v>
      </c>
    </row>
    <row r="12" spans="1:5" ht="32.25" customHeight="1">
      <c r="A12" s="26">
        <v>2</v>
      </c>
      <c r="B12" s="27" t="s">
        <v>52</v>
      </c>
      <c r="C12" s="28" t="s">
        <v>47</v>
      </c>
      <c r="D12" s="26" t="s">
        <v>53</v>
      </c>
      <c r="E12" s="26">
        <v>32126.53</v>
      </c>
    </row>
    <row r="13" spans="1:5" ht="13.5" customHeight="1">
      <c r="A13" s="26">
        <v>3</v>
      </c>
      <c r="B13" s="26"/>
      <c r="C13" s="28"/>
      <c r="D13" s="26"/>
      <c r="E13" s="26"/>
    </row>
    <row r="14" spans="1:5" ht="12.75">
      <c r="A14" s="29"/>
      <c r="B14" s="29" t="s">
        <v>49</v>
      </c>
      <c r="C14" s="29"/>
      <c r="D14" s="29"/>
      <c r="E14" s="29">
        <f>E11+E12+E13</f>
        <v>50561.759999999995</v>
      </c>
    </row>
    <row r="15" spans="1:5" ht="12.75">
      <c r="A15" s="16"/>
      <c r="B15" s="16"/>
      <c r="C15" s="16"/>
      <c r="D15" s="16"/>
      <c r="E15" s="16"/>
    </row>
    <row r="16" spans="1:5" ht="12.75">
      <c r="A16" s="23" t="s">
        <v>54</v>
      </c>
      <c r="B16" s="23"/>
      <c r="C16" s="23"/>
      <c r="D16" s="23"/>
      <c r="E16" s="23"/>
    </row>
    <row r="17" spans="1:5" ht="12.75">
      <c r="A17" s="24" t="s">
        <v>1</v>
      </c>
      <c r="B17" s="25" t="s">
        <v>43</v>
      </c>
      <c r="C17" s="25" t="s">
        <v>2</v>
      </c>
      <c r="D17" s="25" t="s">
        <v>44</v>
      </c>
      <c r="E17" s="25" t="s">
        <v>45</v>
      </c>
    </row>
    <row r="18" spans="1:5" ht="12.75">
      <c r="A18" s="26">
        <v>1</v>
      </c>
      <c r="B18" s="27" t="s">
        <v>55</v>
      </c>
      <c r="C18" s="26" t="s">
        <v>47</v>
      </c>
      <c r="D18" s="26" t="s">
        <v>56</v>
      </c>
      <c r="E18" s="26">
        <v>67546.42</v>
      </c>
    </row>
    <row r="19" spans="1:5" ht="12.75">
      <c r="A19" s="26">
        <v>2</v>
      </c>
      <c r="B19" s="30"/>
      <c r="C19" s="28"/>
      <c r="D19" s="28"/>
      <c r="E19" s="28"/>
    </row>
    <row r="20" spans="1:5" ht="12.75">
      <c r="A20" s="26">
        <v>3</v>
      </c>
      <c r="B20" s="28"/>
      <c r="C20" s="28"/>
      <c r="D20" s="28"/>
      <c r="E20" s="28"/>
    </row>
    <row r="21" spans="1:5" ht="12.75">
      <c r="A21" s="26">
        <v>4</v>
      </c>
      <c r="B21" s="26"/>
      <c r="C21" s="26"/>
      <c r="D21" s="26"/>
      <c r="E21" s="26"/>
    </row>
    <row r="22" spans="1:5" ht="12.75">
      <c r="A22" s="29"/>
      <c r="B22" s="29" t="s">
        <v>49</v>
      </c>
      <c r="C22" s="29"/>
      <c r="D22" s="29"/>
      <c r="E22" s="29">
        <f>E19+E20+E18+E21</f>
        <v>67546.42</v>
      </c>
    </row>
    <row r="23" spans="1:5" ht="12.75">
      <c r="A23" s="16"/>
      <c r="B23" s="16"/>
      <c r="C23" s="16"/>
      <c r="D23" s="16"/>
      <c r="E23" s="16"/>
    </row>
    <row r="24" spans="1:5" ht="12.75">
      <c r="A24" s="23" t="s">
        <v>57</v>
      </c>
      <c r="B24" s="23"/>
      <c r="C24" s="23"/>
      <c r="D24" s="23"/>
      <c r="E24" s="23"/>
    </row>
    <row r="25" spans="1:5" ht="12.75">
      <c r="A25" s="24" t="s">
        <v>1</v>
      </c>
      <c r="B25" s="25" t="s">
        <v>43</v>
      </c>
      <c r="C25" s="25" t="s">
        <v>2</v>
      </c>
      <c r="D25" s="25" t="s">
        <v>44</v>
      </c>
      <c r="E25" s="25" t="s">
        <v>45</v>
      </c>
    </row>
    <row r="26" spans="1:5" ht="42" customHeight="1">
      <c r="A26" s="26">
        <v>1</v>
      </c>
      <c r="B26" s="27" t="s">
        <v>58</v>
      </c>
      <c r="C26" s="26" t="s">
        <v>47</v>
      </c>
      <c r="D26" s="26"/>
      <c r="E26" s="26">
        <v>11604</v>
      </c>
    </row>
    <row r="27" spans="1:5" ht="12.75">
      <c r="A27" s="26">
        <v>2</v>
      </c>
      <c r="B27" s="30" t="s">
        <v>59</v>
      </c>
      <c r="C27" s="28" t="s">
        <v>47</v>
      </c>
      <c r="D27" s="30" t="s">
        <v>60</v>
      </c>
      <c r="E27" s="30">
        <v>20769.13</v>
      </c>
    </row>
    <row r="28" spans="1:5" ht="12.75">
      <c r="A28" s="26">
        <v>3</v>
      </c>
      <c r="B28" s="26"/>
      <c r="C28" s="26"/>
      <c r="D28" s="26"/>
      <c r="E28" s="26"/>
    </row>
    <row r="29" spans="1:5" ht="12.75">
      <c r="A29" s="29"/>
      <c r="B29" s="29" t="s">
        <v>49</v>
      </c>
      <c r="C29" s="29"/>
      <c r="D29" s="29"/>
      <c r="E29" s="29">
        <f>E27+E26+E28</f>
        <v>32373.13</v>
      </c>
    </row>
    <row r="30" spans="1:5" ht="12.75">
      <c r="A30" s="16"/>
      <c r="B30" s="16"/>
      <c r="C30" s="16"/>
      <c r="D30" s="16"/>
      <c r="E30" s="16"/>
    </row>
    <row r="31" spans="1:5" ht="12.75">
      <c r="A31" s="23" t="s">
        <v>61</v>
      </c>
      <c r="B31" s="23"/>
      <c r="C31" s="23"/>
      <c r="D31" s="23"/>
      <c r="E31" s="23"/>
    </row>
    <row r="32" spans="1:5" ht="12.75">
      <c r="A32" s="24" t="s">
        <v>1</v>
      </c>
      <c r="B32" s="25" t="s">
        <v>43</v>
      </c>
      <c r="C32" s="25" t="s">
        <v>2</v>
      </c>
      <c r="D32" s="25" t="s">
        <v>44</v>
      </c>
      <c r="E32" s="25" t="s">
        <v>45</v>
      </c>
    </row>
    <row r="33" spans="1:5" ht="32.25" customHeight="1">
      <c r="A33" s="26">
        <v>1</v>
      </c>
      <c r="B33" s="27" t="s">
        <v>62</v>
      </c>
      <c r="C33" s="26" t="s">
        <v>47</v>
      </c>
      <c r="D33" s="26" t="s">
        <v>63</v>
      </c>
      <c r="E33" s="26">
        <v>100836.65</v>
      </c>
    </row>
    <row r="34" spans="1:5" ht="12.75">
      <c r="A34" s="26">
        <v>2</v>
      </c>
      <c r="B34" s="30" t="s">
        <v>64</v>
      </c>
      <c r="C34" s="28" t="s">
        <v>47</v>
      </c>
      <c r="D34" s="30" t="s">
        <v>65</v>
      </c>
      <c r="E34" s="30">
        <v>14168.36</v>
      </c>
    </row>
    <row r="35" spans="1:5" ht="12.75">
      <c r="A35" s="26">
        <v>3</v>
      </c>
      <c r="B35" s="30"/>
      <c r="C35" s="30"/>
      <c r="D35" s="30"/>
      <c r="E35" s="30"/>
    </row>
    <row r="36" spans="1:5" ht="12.75">
      <c r="A36" s="26">
        <v>4</v>
      </c>
      <c r="B36" s="26"/>
      <c r="C36" s="26"/>
      <c r="D36" s="26"/>
      <c r="E36" s="26"/>
    </row>
    <row r="37" spans="1:5" ht="12.75">
      <c r="A37" s="29"/>
      <c r="B37" s="29" t="s">
        <v>49</v>
      </c>
      <c r="C37" s="29"/>
      <c r="D37" s="29"/>
      <c r="E37" s="29">
        <f>E34+E35+E33+E36</f>
        <v>115005.01</v>
      </c>
    </row>
    <row r="38" spans="1:5" ht="12.75">
      <c r="A38" s="16"/>
      <c r="B38" s="16"/>
      <c r="C38" s="16"/>
      <c r="D38" s="16"/>
      <c r="E38" s="16"/>
    </row>
    <row r="39" spans="1:5" ht="12.75">
      <c r="A39" s="31"/>
      <c r="B39" s="31" t="s">
        <v>66</v>
      </c>
      <c r="C39" s="31"/>
      <c r="D39" s="31"/>
      <c r="E39" s="31">
        <f>E7+E14+E22+E29+E37</f>
        <v>268273.97</v>
      </c>
    </row>
    <row r="40" spans="1:5" ht="12.75">
      <c r="A40" s="32"/>
      <c r="B40" s="32"/>
      <c r="C40" s="32"/>
      <c r="D40" s="32"/>
      <c r="E40" s="32"/>
    </row>
  </sheetData>
  <sheetProtection selectLockedCells="1" selectUnlockedCells="1"/>
  <mergeCells count="5">
    <mergeCell ref="A1:E1"/>
    <mergeCell ref="A9:E9"/>
    <mergeCell ref="A16:E16"/>
    <mergeCell ref="A24:E24"/>
    <mergeCell ref="A31:E3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80" zoomScaleNormal="80" workbookViewId="0" topLeftCell="A79">
      <selection activeCell="B25" sqref="B25"/>
    </sheetView>
  </sheetViews>
  <sheetFormatPr defaultColWidth="12.57421875" defaultRowHeight="12.75"/>
  <cols>
    <col min="1" max="1" width="10.00390625" style="0" customWidth="1"/>
    <col min="2" max="2" width="31.140625" style="0" customWidth="1"/>
    <col min="3" max="3" width="33.7109375" style="0" customWidth="1"/>
    <col min="4" max="4" width="31.57421875" style="0" customWidth="1"/>
    <col min="5" max="5" width="18.421875" style="0" customWidth="1"/>
    <col min="6" max="16384" width="11.57421875" style="0" customWidth="1"/>
  </cols>
  <sheetData>
    <row r="1" spans="1:5" ht="12.75">
      <c r="A1" s="33" t="s">
        <v>42</v>
      </c>
      <c r="B1" s="33"/>
      <c r="C1" s="33"/>
      <c r="D1" s="33"/>
      <c r="E1" s="33"/>
    </row>
    <row r="2" spans="1:5" ht="12.75">
      <c r="A2" s="3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26" t="s">
        <v>67</v>
      </c>
      <c r="C3" s="26" t="s">
        <v>47</v>
      </c>
      <c r="D3" s="26"/>
      <c r="E3" s="26">
        <v>1021.76</v>
      </c>
    </row>
    <row r="4" spans="1:5" ht="12.75">
      <c r="A4" s="26">
        <v>2</v>
      </c>
      <c r="B4" s="35" t="s">
        <v>68</v>
      </c>
      <c r="C4" s="28" t="s">
        <v>47</v>
      </c>
      <c r="D4" s="28" t="s">
        <v>69</v>
      </c>
      <c r="E4" s="28">
        <v>1615.47</v>
      </c>
    </row>
    <row r="5" spans="1:5" ht="12.75">
      <c r="A5" s="26">
        <v>3</v>
      </c>
      <c r="B5" s="27" t="s">
        <v>70</v>
      </c>
      <c r="C5" s="28" t="s">
        <v>47</v>
      </c>
      <c r="D5" s="28" t="s">
        <v>56</v>
      </c>
      <c r="E5" s="26">
        <v>1789.8</v>
      </c>
    </row>
    <row r="6" spans="1:5" ht="12.75">
      <c r="A6" s="36"/>
      <c r="B6" s="36" t="s">
        <v>49</v>
      </c>
      <c r="C6" s="36"/>
      <c r="D6" s="36"/>
      <c r="E6" s="36">
        <f>E4+E5+E3</f>
        <v>4427.03</v>
      </c>
    </row>
    <row r="7" spans="1:5" ht="12.75">
      <c r="A7" s="14"/>
      <c r="B7" s="14"/>
      <c r="C7" s="14"/>
      <c r="D7" s="14"/>
      <c r="E7" s="14"/>
    </row>
    <row r="8" spans="1:5" ht="12.75">
      <c r="A8" s="33" t="s">
        <v>71</v>
      </c>
      <c r="B8" s="33"/>
      <c r="C8" s="33"/>
      <c r="D8" s="33"/>
      <c r="E8" s="33"/>
    </row>
    <row r="9" spans="1:5" ht="12.75">
      <c r="A9" s="3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26">
        <v>1</v>
      </c>
      <c r="B10" s="26" t="s">
        <v>67</v>
      </c>
      <c r="C10" s="26" t="s">
        <v>47</v>
      </c>
      <c r="D10" s="26"/>
      <c r="E10" s="26">
        <v>1021.76</v>
      </c>
    </row>
    <row r="11" spans="1:5" ht="12.75">
      <c r="A11" s="26">
        <v>2</v>
      </c>
      <c r="B11" s="30"/>
      <c r="C11" s="28"/>
      <c r="D11" s="28"/>
      <c r="E11" s="28"/>
    </row>
    <row r="12" spans="1:5" ht="12.75">
      <c r="A12" s="26">
        <v>3</v>
      </c>
      <c r="B12" s="28"/>
      <c r="C12" s="28"/>
      <c r="D12" s="28"/>
      <c r="E12" s="28"/>
    </row>
    <row r="13" spans="1:5" ht="12.75">
      <c r="A13" s="36"/>
      <c r="B13" s="36" t="s">
        <v>49</v>
      </c>
      <c r="C13" s="36"/>
      <c r="D13" s="36"/>
      <c r="E13" s="36">
        <f>E11+E12+E10</f>
        <v>1021.76</v>
      </c>
    </row>
    <row r="14" spans="1:5" ht="12.75">
      <c r="A14" s="14"/>
      <c r="B14" s="14"/>
      <c r="C14" s="14"/>
      <c r="D14" s="14"/>
      <c r="E14" s="14"/>
    </row>
    <row r="15" spans="1:5" ht="12.75">
      <c r="A15" s="33" t="s">
        <v>72</v>
      </c>
      <c r="B15" s="33"/>
      <c r="C15" s="33"/>
      <c r="D15" s="33"/>
      <c r="E15" s="33"/>
    </row>
    <row r="16" spans="1:5" ht="12.75">
      <c r="A16" s="34" t="s">
        <v>1</v>
      </c>
      <c r="B16" s="25" t="s">
        <v>43</v>
      </c>
      <c r="C16" s="25" t="s">
        <v>2</v>
      </c>
      <c r="D16" s="25" t="s">
        <v>44</v>
      </c>
      <c r="E16" s="25" t="s">
        <v>45</v>
      </c>
    </row>
    <row r="17" spans="1:5" ht="12.75">
      <c r="A17" s="26">
        <v>1</v>
      </c>
      <c r="B17" s="26" t="s">
        <v>67</v>
      </c>
      <c r="C17" s="26" t="s">
        <v>47</v>
      </c>
      <c r="D17" s="26"/>
      <c r="E17" s="26">
        <v>1021.76</v>
      </c>
    </row>
    <row r="18" spans="1:5" ht="36" customHeight="1">
      <c r="A18" s="26">
        <v>2</v>
      </c>
      <c r="B18" s="35" t="s">
        <v>73</v>
      </c>
      <c r="C18" s="28" t="s">
        <v>47</v>
      </c>
      <c r="D18" s="28"/>
      <c r="E18" s="28">
        <v>1985.55</v>
      </c>
    </row>
    <row r="19" spans="1:5" ht="12.75">
      <c r="A19" s="26">
        <v>3</v>
      </c>
      <c r="B19" s="26"/>
      <c r="C19" s="26"/>
      <c r="D19" s="26"/>
      <c r="E19" s="26"/>
    </row>
    <row r="20" spans="1:5" ht="12.75">
      <c r="A20" s="36"/>
      <c r="B20" s="36" t="s">
        <v>49</v>
      </c>
      <c r="C20" s="36"/>
      <c r="D20" s="36"/>
      <c r="E20" s="36">
        <f>E18+E17+E19</f>
        <v>3007.31</v>
      </c>
    </row>
    <row r="21" spans="1:5" ht="12.75">
      <c r="A21" s="14"/>
      <c r="B21" s="14"/>
      <c r="C21" s="14"/>
      <c r="D21" s="14"/>
      <c r="E21" s="14"/>
    </row>
    <row r="22" spans="1:5" ht="12.75">
      <c r="A22" s="33" t="s">
        <v>74</v>
      </c>
      <c r="B22" s="33"/>
      <c r="C22" s="33"/>
      <c r="D22" s="33"/>
      <c r="E22" s="33"/>
    </row>
    <row r="23" spans="1:5" ht="12.75">
      <c r="A23" s="34" t="s">
        <v>1</v>
      </c>
      <c r="B23" s="25" t="s">
        <v>43</v>
      </c>
      <c r="C23" s="25" t="s">
        <v>2</v>
      </c>
      <c r="D23" s="25" t="s">
        <v>44</v>
      </c>
      <c r="E23" s="25" t="s">
        <v>45</v>
      </c>
    </row>
    <row r="24" spans="1:5" ht="12.75">
      <c r="A24" s="37">
        <v>1</v>
      </c>
      <c r="B24" s="26" t="s">
        <v>67</v>
      </c>
      <c r="C24" s="26" t="s">
        <v>47</v>
      </c>
      <c r="D24" s="26"/>
      <c r="E24" s="26">
        <v>1021.76</v>
      </c>
    </row>
    <row r="25" spans="1:5" ht="65.25" customHeight="1">
      <c r="A25" s="37">
        <v>2</v>
      </c>
      <c r="B25" s="38" t="s">
        <v>75</v>
      </c>
      <c r="C25" s="39" t="s">
        <v>47</v>
      </c>
      <c r="D25" s="39"/>
      <c r="E25" s="39">
        <v>1301</v>
      </c>
    </row>
    <row r="26" spans="1:5" ht="12.75">
      <c r="A26" s="37">
        <v>3</v>
      </c>
      <c r="B26" s="40"/>
      <c r="C26" s="39"/>
      <c r="D26" s="40"/>
      <c r="E26" s="39"/>
    </row>
    <row r="27" spans="1:5" ht="12.75">
      <c r="A27" s="37">
        <v>4</v>
      </c>
      <c r="B27" s="39"/>
      <c r="C27" s="39"/>
      <c r="D27" s="39"/>
      <c r="E27" s="39"/>
    </row>
    <row r="28" spans="1:5" ht="12.75">
      <c r="A28" s="36"/>
      <c r="B28" s="36" t="s">
        <v>49</v>
      </c>
      <c r="C28" s="36"/>
      <c r="D28" s="36"/>
      <c r="E28" s="36">
        <f>E24+E25+E26+E27</f>
        <v>2322.76</v>
      </c>
    </row>
    <row r="29" spans="1:5" ht="12.75">
      <c r="A29" s="14"/>
      <c r="B29" s="14"/>
      <c r="C29" s="14"/>
      <c r="D29" s="14"/>
      <c r="E29" s="14"/>
    </row>
    <row r="30" spans="1:5" ht="12.75">
      <c r="A30" s="33" t="s">
        <v>76</v>
      </c>
      <c r="B30" s="33"/>
      <c r="C30" s="33"/>
      <c r="D30" s="33"/>
      <c r="E30" s="33"/>
    </row>
    <row r="31" spans="1:5" ht="12.75">
      <c r="A31" s="34" t="s">
        <v>1</v>
      </c>
      <c r="B31" s="25" t="s">
        <v>43</v>
      </c>
      <c r="C31" s="25" t="s">
        <v>2</v>
      </c>
      <c r="D31" s="25" t="s">
        <v>44</v>
      </c>
      <c r="E31" s="25" t="s">
        <v>45</v>
      </c>
    </row>
    <row r="32" spans="1:5" ht="12.75">
      <c r="A32" s="41">
        <v>1</v>
      </c>
      <c r="B32" s="26" t="s">
        <v>67</v>
      </c>
      <c r="C32" s="26" t="s">
        <v>47</v>
      </c>
      <c r="D32" s="26"/>
      <c r="E32" s="26">
        <v>1021.76</v>
      </c>
    </row>
    <row r="33" spans="1:5" ht="12.75">
      <c r="A33" s="41">
        <v>2</v>
      </c>
      <c r="B33" s="38" t="s">
        <v>77</v>
      </c>
      <c r="C33" s="39" t="s">
        <v>47</v>
      </c>
      <c r="D33" s="39"/>
      <c r="E33" s="39">
        <v>13804.59</v>
      </c>
    </row>
    <row r="34" spans="1:5" ht="12.75">
      <c r="A34" s="41">
        <v>3</v>
      </c>
      <c r="B34" s="39"/>
      <c r="C34" s="39"/>
      <c r="D34" s="39"/>
      <c r="E34" s="39"/>
    </row>
    <row r="35" spans="1:5" ht="12.75">
      <c r="A35" s="36"/>
      <c r="B35" s="36" t="s">
        <v>49</v>
      </c>
      <c r="C35" s="36"/>
      <c r="D35" s="36"/>
      <c r="E35" s="36">
        <f>E32+E33+E34</f>
        <v>14826.35</v>
      </c>
    </row>
    <row r="36" spans="1:5" ht="12.75">
      <c r="A36" s="14"/>
      <c r="B36" s="14"/>
      <c r="C36" s="14"/>
      <c r="D36" s="14"/>
      <c r="E36" s="14"/>
    </row>
    <row r="37" spans="1:5" ht="12.75">
      <c r="A37" s="33" t="s">
        <v>78</v>
      </c>
      <c r="B37" s="33"/>
      <c r="C37" s="33"/>
      <c r="D37" s="33"/>
      <c r="E37" s="33"/>
    </row>
    <row r="38" spans="1:5" ht="12.75">
      <c r="A38" s="34" t="s">
        <v>1</v>
      </c>
      <c r="B38" s="25" t="s">
        <v>43</v>
      </c>
      <c r="C38" s="25" t="s">
        <v>2</v>
      </c>
      <c r="D38" s="25" t="s">
        <v>44</v>
      </c>
      <c r="E38" s="25" t="s">
        <v>45</v>
      </c>
    </row>
    <row r="39" spans="1:5" ht="12.75">
      <c r="A39" s="41">
        <v>1</v>
      </c>
      <c r="B39" s="26" t="s">
        <v>67</v>
      </c>
      <c r="C39" s="26" t="s">
        <v>47</v>
      </c>
      <c r="D39" s="26"/>
      <c r="E39" s="26">
        <v>1021.76</v>
      </c>
    </row>
    <row r="40" spans="1:5" ht="12.75">
      <c r="A40" s="41">
        <v>2</v>
      </c>
      <c r="B40" s="38" t="s">
        <v>79</v>
      </c>
      <c r="C40" s="39" t="s">
        <v>47</v>
      </c>
      <c r="D40" s="39"/>
      <c r="E40" s="39">
        <v>4849.44</v>
      </c>
    </row>
    <row r="41" spans="1:5" ht="12.75">
      <c r="A41" s="41">
        <v>3</v>
      </c>
      <c r="B41" s="39"/>
      <c r="C41" s="39"/>
      <c r="D41" s="39"/>
      <c r="E41" s="39"/>
    </row>
    <row r="42" spans="1:5" ht="12.75">
      <c r="A42" s="36"/>
      <c r="B42" s="36" t="s">
        <v>49</v>
      </c>
      <c r="C42" s="36"/>
      <c r="D42" s="36"/>
      <c r="E42" s="36">
        <f>E39+E40</f>
        <v>5871.2</v>
      </c>
    </row>
    <row r="43" spans="1:5" ht="12.75">
      <c r="A43" s="14"/>
      <c r="B43" s="14"/>
      <c r="C43" s="14"/>
      <c r="D43" s="14"/>
      <c r="E43" s="14"/>
    </row>
    <row r="44" spans="1:5" ht="12.75">
      <c r="A44" s="33" t="s">
        <v>50</v>
      </c>
      <c r="B44" s="33"/>
      <c r="C44" s="33"/>
      <c r="D44" s="33"/>
      <c r="E44" s="33"/>
    </row>
    <row r="45" spans="1:5" ht="12.75">
      <c r="A45" s="34" t="s">
        <v>1</v>
      </c>
      <c r="B45" s="25" t="s">
        <v>43</v>
      </c>
      <c r="C45" s="25" t="s">
        <v>2</v>
      </c>
      <c r="D45" s="25" t="s">
        <v>44</v>
      </c>
      <c r="E45" s="25" t="s">
        <v>45</v>
      </c>
    </row>
    <row r="46" spans="1:5" ht="12.75">
      <c r="A46" s="41">
        <v>1</v>
      </c>
      <c r="B46" s="26" t="s">
        <v>67</v>
      </c>
      <c r="C46" s="26" t="s">
        <v>47</v>
      </c>
      <c r="D46" s="26"/>
      <c r="E46" s="26">
        <v>1021.76</v>
      </c>
    </row>
    <row r="47" spans="1:5" ht="63" customHeight="1">
      <c r="A47" s="41">
        <v>2</v>
      </c>
      <c r="B47" s="40" t="s">
        <v>80</v>
      </c>
      <c r="C47" s="39" t="s">
        <v>47</v>
      </c>
      <c r="D47" s="39"/>
      <c r="E47" s="39">
        <v>1034.64</v>
      </c>
    </row>
    <row r="48" spans="1:5" ht="12.75">
      <c r="A48" s="41">
        <v>3</v>
      </c>
      <c r="B48" s="40" t="s">
        <v>81</v>
      </c>
      <c r="C48" s="39" t="s">
        <v>47</v>
      </c>
      <c r="D48" s="39"/>
      <c r="E48" s="39">
        <v>195</v>
      </c>
    </row>
    <row r="49" spans="1:5" ht="12.75">
      <c r="A49" s="41">
        <v>4</v>
      </c>
      <c r="B49" s="40" t="s">
        <v>82</v>
      </c>
      <c r="C49" s="39" t="s">
        <v>47</v>
      </c>
      <c r="D49" s="39"/>
      <c r="E49" s="39">
        <v>3439.07</v>
      </c>
    </row>
    <row r="50" spans="1:5" ht="12.75">
      <c r="A50" s="36"/>
      <c r="B50" s="36" t="s">
        <v>49</v>
      </c>
      <c r="C50" s="36"/>
      <c r="D50" s="36"/>
      <c r="E50" s="36">
        <f>E46+E47+E48+E49</f>
        <v>5690.47</v>
      </c>
    </row>
    <row r="51" spans="1:5" ht="12.75">
      <c r="A51" s="33" t="s">
        <v>54</v>
      </c>
      <c r="B51" s="33"/>
      <c r="C51" s="33"/>
      <c r="D51" s="33"/>
      <c r="E51" s="33"/>
    </row>
    <row r="52" spans="1:5" ht="12.75">
      <c r="A52" s="34" t="s">
        <v>1</v>
      </c>
      <c r="B52" s="25" t="s">
        <v>43</v>
      </c>
      <c r="C52" s="25" t="s">
        <v>2</v>
      </c>
      <c r="D52" s="25" t="s">
        <v>44</v>
      </c>
      <c r="E52" s="25" t="s">
        <v>45</v>
      </c>
    </row>
    <row r="53" spans="1:5" ht="12.75">
      <c r="A53" s="41">
        <v>1</v>
      </c>
      <c r="B53" s="26" t="s">
        <v>67</v>
      </c>
      <c r="C53" s="26" t="s">
        <v>47</v>
      </c>
      <c r="D53" s="26"/>
      <c r="E53" s="26">
        <v>1021.76</v>
      </c>
    </row>
    <row r="54" spans="1:5" ht="35.25" customHeight="1">
      <c r="A54" s="41">
        <v>2</v>
      </c>
      <c r="B54" s="42" t="s">
        <v>83</v>
      </c>
      <c r="C54" s="39" t="s">
        <v>47</v>
      </c>
      <c r="D54" s="41"/>
      <c r="E54" s="41">
        <v>11516.27</v>
      </c>
    </row>
    <row r="55" spans="1:5" ht="12.75">
      <c r="A55" s="41">
        <v>3</v>
      </c>
      <c r="B55" s="42" t="s">
        <v>84</v>
      </c>
      <c r="C55" s="39" t="s">
        <v>47</v>
      </c>
      <c r="D55" s="41"/>
      <c r="E55" s="41">
        <v>2128.36</v>
      </c>
    </row>
    <row r="56" spans="1:5" ht="12.75">
      <c r="A56" s="36"/>
      <c r="B56" s="36" t="s">
        <v>49</v>
      </c>
      <c r="C56" s="36"/>
      <c r="D56" s="36"/>
      <c r="E56" s="36">
        <f>E53+E54+E55</f>
        <v>14666.390000000001</v>
      </c>
    </row>
    <row r="57" spans="1:5" ht="12.75">
      <c r="A57" s="33" t="s">
        <v>85</v>
      </c>
      <c r="B57" s="33"/>
      <c r="C57" s="33"/>
      <c r="D57" s="33"/>
      <c r="E57" s="33"/>
    </row>
    <row r="58" spans="1:5" ht="12.75">
      <c r="A58" s="34" t="s">
        <v>1</v>
      </c>
      <c r="B58" s="25" t="s">
        <v>43</v>
      </c>
      <c r="C58" s="25" t="s">
        <v>2</v>
      </c>
      <c r="D58" s="25" t="s">
        <v>44</v>
      </c>
      <c r="E58" s="25" t="s">
        <v>45</v>
      </c>
    </row>
    <row r="59" spans="1:5" ht="12.75">
      <c r="A59" s="26">
        <v>1</v>
      </c>
      <c r="B59" s="26" t="s">
        <v>67</v>
      </c>
      <c r="C59" s="26" t="s">
        <v>47</v>
      </c>
      <c r="D59" s="26"/>
      <c r="E59" s="26">
        <v>1021.76</v>
      </c>
    </row>
    <row r="60" spans="1:5" ht="12.75">
      <c r="A60" s="26">
        <v>2</v>
      </c>
      <c r="B60" s="30" t="s">
        <v>86</v>
      </c>
      <c r="C60" s="28" t="s">
        <v>47</v>
      </c>
      <c r="D60" s="28"/>
      <c r="E60" s="28">
        <v>4959.54</v>
      </c>
    </row>
    <row r="61" spans="1:5" ht="12.75">
      <c r="A61" s="26">
        <v>3</v>
      </c>
      <c r="B61" s="30"/>
      <c r="C61" s="28"/>
      <c r="D61" s="28"/>
      <c r="E61" s="28"/>
    </row>
    <row r="62" spans="1:5" ht="12.75">
      <c r="A62" s="36"/>
      <c r="B62" s="36" t="s">
        <v>49</v>
      </c>
      <c r="C62" s="36"/>
      <c r="D62" s="36"/>
      <c r="E62" s="36">
        <f>E60+E61+E59</f>
        <v>5981.3</v>
      </c>
    </row>
    <row r="63" spans="1:5" ht="12.75">
      <c r="A63" s="33" t="s">
        <v>57</v>
      </c>
      <c r="B63" s="33"/>
      <c r="C63" s="33"/>
      <c r="D63" s="33"/>
      <c r="E63" s="33"/>
    </row>
    <row r="64" spans="1:5" ht="12.75">
      <c r="A64" s="34" t="s">
        <v>1</v>
      </c>
      <c r="B64" s="25" t="s">
        <v>43</v>
      </c>
      <c r="C64" s="25" t="s">
        <v>2</v>
      </c>
      <c r="D64" s="25" t="s">
        <v>44</v>
      </c>
      <c r="E64" s="25" t="s">
        <v>45</v>
      </c>
    </row>
    <row r="65" spans="1:5" ht="12.75">
      <c r="A65" s="41">
        <v>1</v>
      </c>
      <c r="B65" s="26" t="s">
        <v>67</v>
      </c>
      <c r="C65" s="26" t="s">
        <v>47</v>
      </c>
      <c r="D65" s="26"/>
      <c r="E65" s="26">
        <v>1021.76</v>
      </c>
    </row>
    <row r="66" spans="1:5" ht="32.25" customHeight="1">
      <c r="A66" s="41">
        <v>2</v>
      </c>
      <c r="B66" s="42" t="s">
        <v>87</v>
      </c>
      <c r="C66" s="39" t="s">
        <v>47</v>
      </c>
      <c r="D66" s="41"/>
      <c r="E66" s="41">
        <v>44545.56</v>
      </c>
    </row>
    <row r="67" spans="1:5" ht="44.25" customHeight="1">
      <c r="A67" s="41">
        <v>3</v>
      </c>
      <c r="B67" s="42" t="s">
        <v>88</v>
      </c>
      <c r="C67" s="41" t="s">
        <v>47</v>
      </c>
      <c r="D67" s="41"/>
      <c r="E67" s="41">
        <v>1671.54</v>
      </c>
    </row>
    <row r="68" spans="1:5" ht="12.75">
      <c r="A68" s="41">
        <v>4</v>
      </c>
      <c r="B68" s="42" t="s">
        <v>89</v>
      </c>
      <c r="C68" s="41" t="s">
        <v>47</v>
      </c>
      <c r="D68" s="41" t="s">
        <v>90</v>
      </c>
      <c r="E68" s="41">
        <v>1037</v>
      </c>
    </row>
    <row r="69" spans="1:5" ht="12.75">
      <c r="A69" s="41">
        <v>5</v>
      </c>
      <c r="B69" s="42" t="s">
        <v>91</v>
      </c>
      <c r="C69" s="41" t="s">
        <v>47</v>
      </c>
      <c r="D69" s="41" t="s">
        <v>92</v>
      </c>
      <c r="E69" s="41">
        <v>2654.73</v>
      </c>
    </row>
    <row r="70" spans="1:5" ht="12.75">
      <c r="A70" s="43"/>
      <c r="B70" s="44" t="s">
        <v>49</v>
      </c>
      <c r="C70" s="43"/>
      <c r="D70" s="43"/>
      <c r="E70" s="45">
        <f>SUM(E65:E69)</f>
        <v>50930.590000000004</v>
      </c>
    </row>
    <row r="71" spans="1:5" ht="12.75">
      <c r="A71" s="46"/>
      <c r="B71" s="47"/>
      <c r="C71" s="46"/>
      <c r="D71" s="46"/>
      <c r="E71" s="48"/>
    </row>
    <row r="72" spans="1:5" ht="12.75">
      <c r="A72" s="33" t="s">
        <v>93</v>
      </c>
      <c r="B72" s="33"/>
      <c r="C72" s="33"/>
      <c r="D72" s="33"/>
      <c r="E72" s="33"/>
    </row>
    <row r="73" spans="1:5" ht="12.75">
      <c r="A73" s="34" t="s">
        <v>1</v>
      </c>
      <c r="B73" s="25" t="s">
        <v>43</v>
      </c>
      <c r="C73" s="25" t="s">
        <v>2</v>
      </c>
      <c r="D73" s="25" t="s">
        <v>44</v>
      </c>
      <c r="E73" s="25" t="s">
        <v>45</v>
      </c>
    </row>
    <row r="74" spans="1:5" ht="12.75">
      <c r="A74" s="41">
        <v>1</v>
      </c>
      <c r="B74" s="26" t="s">
        <v>67</v>
      </c>
      <c r="C74" s="26" t="s">
        <v>47</v>
      </c>
      <c r="D74" s="26"/>
      <c r="E74" s="26">
        <v>1021.76</v>
      </c>
    </row>
    <row r="75" spans="1:5" ht="60" customHeight="1">
      <c r="A75" s="41">
        <v>2</v>
      </c>
      <c r="B75" s="40" t="s">
        <v>94</v>
      </c>
      <c r="C75" s="39" t="s">
        <v>47</v>
      </c>
      <c r="D75" s="40" t="s">
        <v>95</v>
      </c>
      <c r="E75" s="40">
        <v>4473.25</v>
      </c>
    </row>
    <row r="76" spans="1:5" ht="12.75">
      <c r="A76" s="41">
        <v>3</v>
      </c>
      <c r="B76" s="41" t="s">
        <v>96</v>
      </c>
      <c r="C76" s="41" t="s">
        <v>47</v>
      </c>
      <c r="D76" s="41" t="s">
        <v>97</v>
      </c>
      <c r="E76" s="41">
        <v>1829.37</v>
      </c>
    </row>
    <row r="77" spans="1:5" ht="12.75">
      <c r="A77" s="43"/>
      <c r="B77" s="44" t="s">
        <v>49</v>
      </c>
      <c r="C77" s="43"/>
      <c r="D77" s="43"/>
      <c r="E77" s="45">
        <f>SUM(E74:E76)</f>
        <v>7324.38</v>
      </c>
    </row>
    <row r="78" spans="1:5" ht="12.75">
      <c r="A78" s="49"/>
      <c r="B78" s="49"/>
      <c r="C78" s="49"/>
      <c r="D78" s="49"/>
      <c r="E78" s="49"/>
    </row>
    <row r="79" spans="1:5" ht="12.75">
      <c r="A79" s="33" t="s">
        <v>61</v>
      </c>
      <c r="B79" s="33"/>
      <c r="C79" s="33"/>
      <c r="D79" s="33"/>
      <c r="E79" s="33"/>
    </row>
    <row r="80" spans="1:5" ht="12.75">
      <c r="A80" s="34" t="s">
        <v>1</v>
      </c>
      <c r="B80" s="25" t="s">
        <v>43</v>
      </c>
      <c r="C80" s="25" t="s">
        <v>2</v>
      </c>
      <c r="D80" s="25" t="s">
        <v>44</v>
      </c>
      <c r="E80" s="25" t="s">
        <v>45</v>
      </c>
    </row>
    <row r="81" spans="1:5" ht="12.75">
      <c r="A81" s="41">
        <v>1</v>
      </c>
      <c r="B81" s="26" t="s">
        <v>67</v>
      </c>
      <c r="C81" s="26" t="s">
        <v>47</v>
      </c>
      <c r="D81" s="26"/>
      <c r="E81" s="26">
        <v>1021.76</v>
      </c>
    </row>
    <row r="82" spans="1:5" ht="12.75">
      <c r="A82" s="41">
        <v>2</v>
      </c>
      <c r="B82" s="40"/>
      <c r="C82" s="39"/>
      <c r="D82" s="40"/>
      <c r="E82" s="40"/>
    </row>
    <row r="83" spans="1:5" ht="12.75">
      <c r="A83" s="41">
        <v>3</v>
      </c>
      <c r="B83" s="40"/>
      <c r="C83" s="39"/>
      <c r="D83" s="40"/>
      <c r="E83" s="40"/>
    </row>
    <row r="84" spans="1:5" ht="12.75">
      <c r="A84" s="43"/>
      <c r="B84" s="44" t="s">
        <v>49</v>
      </c>
      <c r="C84" s="43"/>
      <c r="D84" s="43"/>
      <c r="E84" s="45">
        <f>SUM(E81:E83)</f>
        <v>1021.76</v>
      </c>
    </row>
    <row r="85" spans="1:5" ht="12.75">
      <c r="A85" s="49"/>
      <c r="B85" s="49"/>
      <c r="C85" s="49"/>
      <c r="D85" s="49"/>
      <c r="E85" s="49"/>
    </row>
    <row r="86" spans="1:5" ht="12.75">
      <c r="A86" s="50"/>
      <c r="B86" s="51" t="s">
        <v>66</v>
      </c>
      <c r="C86" s="52"/>
      <c r="D86" s="52"/>
      <c r="E86" s="53">
        <f>E6+E13+E20+E28+E35+E42+E50+E56+E62+E70+E77+E84</f>
        <v>117091.3</v>
      </c>
    </row>
  </sheetData>
  <sheetProtection selectLockedCells="1" selectUnlockedCells="1"/>
  <mergeCells count="12">
    <mergeCell ref="A1:E1"/>
    <mergeCell ref="A8:E8"/>
    <mergeCell ref="A15:E15"/>
    <mergeCell ref="A22:E22"/>
    <mergeCell ref="A30:E30"/>
    <mergeCell ref="A37:E37"/>
    <mergeCell ref="A44:E44"/>
    <mergeCell ref="A51:E51"/>
    <mergeCell ref="A57:E57"/>
    <mergeCell ref="A63:E63"/>
    <mergeCell ref="A72:E72"/>
    <mergeCell ref="A79:E7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2015-12-10T07:04:48Z</cp:lastPrinted>
  <dcterms:modified xsi:type="dcterms:W3CDTF">2016-03-09T10:46:29Z</dcterms:modified>
  <cp:category/>
  <cp:version/>
  <cp:contentType/>
  <cp:contentStatus/>
  <cp:revision>143</cp:revision>
</cp:coreProperties>
</file>